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Documents\Mijn documenten Ruud 02 aug  2024\JOV\seizoen 2025 - 2026\"/>
    </mc:Choice>
  </mc:AlternateContent>
  <xr:revisionPtr revIDLastSave="0" documentId="13_ncr:1_{2648E3E5-E2DA-467D-A53D-C850AE6BEEAE}" xr6:coauthVersionLast="47" xr6:coauthVersionMax="47" xr10:uidLastSave="{00000000-0000-0000-0000-000000000000}"/>
  <bookViews>
    <workbookView xWindow="-108" yWindow="-108" windowWidth="23256" windowHeight="12576" xr2:uid="{49EE7D82-DD94-4A85-B370-850F4F508B98}"/>
  </bookViews>
  <sheets>
    <sheet name="Contr.25-26" sheetId="1" r:id="rId1"/>
    <sheet name="schema dinsdagavond" sheetId="2" r:id="rId2"/>
    <sheet name="schema vrijdagmiddag" sheetId="3" r:id="rId3"/>
  </sheets>
  <definedNames>
    <definedName name="_xlnm.Print_Area" localSheetId="0">'Contr.25-26'!$A$1:$E$21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3" l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C22" i="2"/>
  <c r="C23" i="2" s="1"/>
  <c r="C24" i="2" s="1"/>
  <c r="C25" i="2" s="1"/>
  <c r="C26" i="2" s="1"/>
  <c r="C27" i="2" s="1"/>
  <c r="C28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B22" i="2"/>
  <c r="B23" i="2" s="1"/>
  <c r="E21" i="2"/>
  <c r="E20" i="2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6" i="2"/>
  <c r="B6" i="2"/>
  <c r="B7" i="2" s="1"/>
  <c r="C5" i="2"/>
  <c r="B5" i="2"/>
  <c r="E5" i="2" s="1"/>
  <c r="E4" i="2"/>
  <c r="E7" i="2" l="1"/>
  <c r="B8" i="2"/>
  <c r="B24" i="2"/>
  <c r="E23" i="2"/>
  <c r="E22" i="2"/>
  <c r="E6" i="2"/>
  <c r="D7" i="1"/>
  <c r="E24" i="2" l="1"/>
  <c r="B25" i="2"/>
  <c r="E8" i="2"/>
  <c r="B9" i="2"/>
  <c r="E9" i="2" l="1"/>
  <c r="B10" i="2"/>
  <c r="B26" i="2"/>
  <c r="E25" i="2"/>
  <c r="B27" i="2" l="1"/>
  <c r="E26" i="2"/>
  <c r="B11" i="2"/>
  <c r="E10" i="2"/>
  <c r="B28" i="2" l="1"/>
  <c r="E27" i="2"/>
  <c r="B12" i="2"/>
  <c r="E11" i="2"/>
  <c r="E28" i="2" l="1"/>
  <c r="B30" i="2"/>
  <c r="E12" i="2"/>
  <c r="B13" i="2"/>
  <c r="E13" i="2" l="1"/>
  <c r="B14" i="2"/>
  <c r="B31" i="2"/>
  <c r="E30" i="2"/>
  <c r="B32" i="2" l="1"/>
  <c r="E31" i="2"/>
  <c r="B15" i="2"/>
  <c r="E14" i="2"/>
  <c r="B33" i="2" l="1"/>
  <c r="E32" i="2"/>
  <c r="B16" i="2"/>
  <c r="E15" i="2"/>
  <c r="E33" i="2" l="1"/>
  <c r="B34" i="2"/>
  <c r="E16" i="2"/>
  <c r="B17" i="2"/>
  <c r="E17" i="2" l="1"/>
  <c r="B18" i="2"/>
  <c r="E18" i="2" s="1"/>
  <c r="B35" i="2"/>
  <c r="E34" i="2"/>
  <c r="B36" i="2" l="1"/>
  <c r="E35" i="2"/>
  <c r="E36" i="2" l="1"/>
  <c r="B37" i="2"/>
  <c r="E37" i="2" l="1"/>
  <c r="B38" i="2"/>
  <c r="B39" i="2" l="1"/>
  <c r="E38" i="2"/>
  <c r="B40" i="2" l="1"/>
  <c r="E39" i="2"/>
  <c r="E40" i="2" l="1"/>
  <c r="B41" i="2"/>
  <c r="E41" i="2" s="1"/>
</calcChain>
</file>

<file path=xl/sharedStrings.xml><?xml version="1.0" encoding="utf-8"?>
<sst xmlns="http://schemas.openxmlformats.org/spreadsheetml/2006/main" count="67" uniqueCount="61">
  <si>
    <t>"Volledig lidmaatschap"</t>
  </si>
  <si>
    <t>Opbouw</t>
  </si>
  <si>
    <t>NSL SVO</t>
  </si>
  <si>
    <t>NBB</t>
  </si>
  <si>
    <t>JOV</t>
  </si>
  <si>
    <t>Totaal</t>
  </si>
  <si>
    <t>per keer</t>
  </si>
  <si>
    <t>Totaal 20 bridge middagen</t>
  </si>
  <si>
    <t>Losse deelname per persoon per keer</t>
  </si>
  <si>
    <t>Omschrijving</t>
  </si>
  <si>
    <t>Zitting</t>
  </si>
  <si>
    <t>Datum</t>
  </si>
  <si>
    <r>
      <t>Kerstdrive (</t>
    </r>
    <r>
      <rPr>
        <sz val="10"/>
        <rFont val="Arial"/>
        <family val="2"/>
      </rPr>
      <t>5 ronden)</t>
    </r>
  </si>
  <si>
    <r>
      <t xml:space="preserve">Einddrive </t>
    </r>
    <r>
      <rPr>
        <sz val="10"/>
        <rFont val="Arial"/>
        <family val="2"/>
      </rPr>
      <t>(5 ronden)</t>
    </r>
  </si>
  <si>
    <t>*) Nieuwjaarsborrel (5 ronden)</t>
  </si>
  <si>
    <t>27 april - Koningsdag</t>
  </si>
  <si>
    <t>4 mei - Dodenherdenking</t>
  </si>
  <si>
    <t>Lid NBB € 40</t>
  </si>
  <si>
    <t>€ 50 / 20</t>
  </si>
  <si>
    <t>Lid NBB € 2,00</t>
  </si>
  <si>
    <t>Lid NBB € 3,50</t>
  </si>
  <si>
    <t>Zie bijgaand speelschema voor data waarop gebridged wordt</t>
  </si>
  <si>
    <t>Gewoon NBB lid</t>
  </si>
  <si>
    <t>Als Lid NBB heb je een Lidmaatschapsnummer van de NBB en ontvang je maandelijks het NBB clubblad.</t>
  </si>
  <si>
    <t>Contributie JOV seizoen 2025/2026</t>
  </si>
  <si>
    <t>Speelseizoen dinsdagavond: 01-09-2025 t/m 31-05-2026</t>
  </si>
  <si>
    <t>Speelgerechtigd zowel op de dinsdagavond als op de vrijdagmiddag</t>
  </si>
  <si>
    <t>"Vrijdagmiddag bridge" (2 x per maand)</t>
  </si>
  <si>
    <t>Seizoen dinsdagavond 2025-2026</t>
  </si>
  <si>
    <t>Parencompetitie 25-26 *)</t>
  </si>
  <si>
    <t>Parencompetitie 25-26</t>
  </si>
  <si>
    <t>Viertallenwedstrijd 'De Sprokkeldrive'</t>
  </si>
  <si>
    <t>zondag</t>
  </si>
  <si>
    <t>1-3-2026 **)</t>
  </si>
  <si>
    <t>Bij SVO</t>
  </si>
  <si>
    <t>Botsholdrive, bij SVO</t>
  </si>
  <si>
    <t>**) Waarschijnlijk op 1-3-2026</t>
  </si>
  <si>
    <t>5 en 6 april - Pasen</t>
  </si>
  <si>
    <t>14 mei - Hemelvaartsdag</t>
  </si>
  <si>
    <t>24 en 25 mei - Pinksteren</t>
  </si>
  <si>
    <t>Voorjaarsvakantie 21 februari t/m 1 maart 2026</t>
  </si>
  <si>
    <t>Vrijdagmiddag-bridge</t>
  </si>
  <si>
    <t>Seizoen 2025-2026</t>
  </si>
  <si>
    <t>Bridgeclub De Hulksbrug speelt</t>
  </si>
  <si>
    <t>in de oneven weeknummers op</t>
  </si>
  <si>
    <t>vrijdagmiddag.</t>
  </si>
  <si>
    <t>Daarom houdt JOV de vrijdagmiddag-</t>
  </si>
  <si>
    <t>zitting in de even weeknummers.</t>
  </si>
  <si>
    <t>Parenbridge</t>
  </si>
  <si>
    <t>Voorjaarsvakantie 21 febr. t/m 1 maart 2026.</t>
  </si>
  <si>
    <t>Bijdrage vrijdagmiddagbridge</t>
  </si>
  <si>
    <t>Per keer</t>
  </si>
  <si>
    <t>Bijdrage hele seizoen</t>
  </si>
  <si>
    <t>Lid JOV</t>
  </si>
  <si>
    <t>Geen lid JOV / Wel lid NBB</t>
  </si>
  <si>
    <t>Geen lid JOV / Geen lid NBB</t>
  </si>
  <si>
    <t>Vrijdagmiddag: 20 speelmiddagen 01-09-2025 t/m 12-06-2026</t>
  </si>
  <si>
    <t>Dinsdagavond: 38 speelavonden 01-09-2025 t/m 31-05-2026</t>
  </si>
  <si>
    <t>€ 120 / 58</t>
  </si>
  <si>
    <t>Totaal 58 bridge avonden en/of middagen</t>
  </si>
  <si>
    <t>Voor de hele periode 01/09/2024 t/m 12/06/2025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</si>
</sst>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€&quot;\ #,##0;[Red]&quot;€&quot;\ \-#,##0"/>
    <numFmt numFmtId="8" formatCode="&quot;€&quot;\ #,##0.00;[Red]&quot;€&quot;\ \-#,##0.00"/>
    <numFmt numFmtId="164" formatCode="[$-413]d/mmm/yyyy;@"/>
    <numFmt numFmtId="165" formatCode="[$-413]d\ mmmm\ yyyy;@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6" fontId="0" fillId="0" borderId="0" xfId="0" applyNumberFormat="1"/>
    <xf numFmtId="0" fontId="1" fillId="0" borderId="0" xfId="0" applyFont="1"/>
    <xf numFmtId="6" fontId="1" fillId="0" borderId="2" xfId="0" applyNumberFormat="1" applyFont="1" applyBorder="1"/>
    <xf numFmtId="8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0" fillId="0" borderId="8" xfId="0" applyBorder="1" applyAlignment="1">
      <alignment horizontal="center"/>
    </xf>
    <xf numFmtId="164" fontId="3" fillId="0" borderId="9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164" fontId="3" fillId="0" borderId="9" xfId="0" applyNumberFormat="1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2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165" fontId="3" fillId="0" borderId="0" xfId="0" applyNumberFormat="1" applyFont="1" applyAlignment="1">
      <alignment horizontal="left"/>
    </xf>
    <xf numFmtId="0" fontId="3" fillId="0" borderId="1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/>
    </xf>
    <xf numFmtId="164" fontId="3" fillId="0" borderId="16" xfId="0" applyNumberFormat="1" applyFont="1" applyBorder="1" applyAlignment="1">
      <alignment horizontal="left"/>
    </xf>
    <xf numFmtId="165" fontId="0" fillId="0" borderId="0" xfId="0" applyNumberFormat="1" applyAlignment="1">
      <alignment horizontal="left"/>
    </xf>
    <xf numFmtId="165" fontId="3" fillId="0" borderId="0" xfId="0" quotePrefix="1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8" fontId="0" fillId="0" borderId="1" xfId="0" applyNumberFormat="1" applyBorder="1"/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3" fillId="0" borderId="18" xfId="0" applyNumberFormat="1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horizontal="center"/>
    </xf>
    <xf numFmtId="164" fontId="2" fillId="0" borderId="14" xfId="0" applyNumberFormat="1" applyFont="1" applyBorder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64" fontId="0" fillId="0" borderId="5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15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15" fontId="0" fillId="0" borderId="27" xfId="0" applyNumberFormat="1" applyBorder="1" applyAlignment="1">
      <alignment horizontal="center"/>
    </xf>
    <xf numFmtId="0" fontId="0" fillId="0" borderId="28" xfId="0" applyBorder="1" applyAlignment="1">
      <alignment vertical="center" wrapText="1"/>
    </xf>
    <xf numFmtId="15" fontId="0" fillId="0" borderId="28" xfId="0" applyNumberFormat="1" applyBorder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3" xfId="0" applyBorder="1"/>
    <xf numFmtId="15" fontId="0" fillId="0" borderId="5" xfId="0" applyNumberFormat="1" applyBorder="1" applyAlignment="1">
      <alignment horizontal="center"/>
    </xf>
    <xf numFmtId="0" fontId="0" fillId="0" borderId="29" xfId="0" applyBorder="1"/>
    <xf numFmtId="15" fontId="0" fillId="0" borderId="0" xfId="0" applyNumberForma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298451</xdr:colOff>
      <xdr:row>3</xdr:row>
      <xdr:rowOff>47626</xdr:rowOff>
    </xdr:from>
    <xdr:to>
      <xdr:col>6</xdr:col>
      <xdr:colOff>1212850</xdr:colOff>
      <xdr:row>8</xdr:row>
      <xdr:rowOff>127000</xdr:rowOff>
    </xdr:to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019585D5-2C26-40EC-A5F5-93E500868D8B}"/>
            </a:ext>
          </a:extLst>
        </xdr:cNvPr>
        <xdr:cNvSpPr txBox="1"/>
      </xdr:nvSpPr>
      <xdr:spPr>
        <a:xfrm>
          <a:off x="4961891" y="603886"/>
          <a:ext cx="1363979" cy="89471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l-NL" sz="1100"/>
            <a:t>In totaal 36</a:t>
          </a:r>
        </a:p>
        <a:p>
          <a:r>
            <a:rPr lang="nl-NL" sz="1100"/>
            <a:t>competitiezittingen.</a:t>
          </a:r>
        </a:p>
        <a:p>
          <a:endParaRPr lang="nl-NL" sz="1100"/>
        </a:p>
        <a:p>
          <a:r>
            <a:rPr lang="nl-NL" sz="1100"/>
            <a:t>65% = 23</a:t>
          </a:r>
          <a:r>
            <a:rPr lang="nl-NL" sz="1100" baseline="0"/>
            <a:t> </a:t>
          </a:r>
          <a:r>
            <a:rPr lang="nl-NL" sz="1100"/>
            <a:t>zittingen</a:t>
          </a:r>
        </a:p>
      </xdr:txBody>
    </xdr:sp>
    <xdr:clientData/>
  </xdr:twoCellAnchor>
  <xdr:twoCellAnchor>
    <xdr:from>
      <xdr:col>0</xdr:col>
      <xdr:colOff>76200</xdr:colOff>
      <xdr:row>11</xdr:row>
      <xdr:rowOff>0</xdr:rowOff>
    </xdr:from>
    <xdr:to>
      <xdr:col>0</xdr:col>
      <xdr:colOff>2063750</xdr:colOff>
      <xdr:row>12</xdr:row>
      <xdr:rowOff>50800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3374F86A-2508-4C5D-A56E-AFF56D88D8A3}"/>
            </a:ext>
          </a:extLst>
        </xdr:cNvPr>
        <xdr:cNvSpPr txBox="1"/>
      </xdr:nvSpPr>
      <xdr:spPr>
        <a:xfrm>
          <a:off x="76200" y="1874520"/>
          <a:ext cx="1987550" cy="210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nl-NL" sz="1100" b="1"/>
            <a:t>LET OP!!</a:t>
          </a:r>
          <a:r>
            <a:rPr lang="nl-NL" sz="1100"/>
            <a:t>  Maandagavond</a:t>
          </a:r>
        </a:p>
      </xdr:txBody>
    </xdr:sp>
    <xdr:clientData/>
  </xdr:twoCellAnchor>
  <xdr:twoCellAnchor>
    <xdr:from>
      <xdr:col>0</xdr:col>
      <xdr:colOff>2082800</xdr:colOff>
      <xdr:row>11</xdr:row>
      <xdr:rowOff>31749</xdr:rowOff>
    </xdr:from>
    <xdr:to>
      <xdr:col>1</xdr:col>
      <xdr:colOff>419100</xdr:colOff>
      <xdr:row>12</xdr:row>
      <xdr:rowOff>19047</xdr:rowOff>
    </xdr:to>
    <xdr:sp macro="" textlink="">
      <xdr:nvSpPr>
        <xdr:cNvPr id="10" name="Pijl: rechts 9">
          <a:extLst>
            <a:ext uri="{FF2B5EF4-FFF2-40B4-BE49-F238E27FC236}">
              <a16:creationId xmlns:a16="http://schemas.microsoft.com/office/drawing/2014/main" id="{A9103A9C-2AE4-4942-BB51-0FF6C5960407}"/>
            </a:ext>
          </a:extLst>
        </xdr:cNvPr>
        <xdr:cNvSpPr/>
      </xdr:nvSpPr>
      <xdr:spPr>
        <a:xfrm flipV="1">
          <a:off x="2082800" y="1906269"/>
          <a:ext cx="690880" cy="14731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444500</xdr:colOff>
      <xdr:row>8</xdr:row>
      <xdr:rowOff>82550</xdr:rowOff>
    </xdr:from>
    <xdr:to>
      <xdr:col>0</xdr:col>
      <xdr:colOff>1955800</xdr:colOff>
      <xdr:row>10</xdr:row>
      <xdr:rowOff>38100</xdr:rowOff>
    </xdr:to>
    <xdr:sp macro="" textlink="">
      <xdr:nvSpPr>
        <xdr:cNvPr id="11" name="Tekstvak 10">
          <a:extLst>
            <a:ext uri="{FF2B5EF4-FFF2-40B4-BE49-F238E27FC236}">
              <a16:creationId xmlns:a16="http://schemas.microsoft.com/office/drawing/2014/main" id="{CA8BE85D-F6DD-485B-8B8A-971EB9DFC492}"/>
            </a:ext>
          </a:extLst>
        </xdr:cNvPr>
        <xdr:cNvSpPr txBox="1"/>
      </xdr:nvSpPr>
      <xdr:spPr>
        <a:xfrm>
          <a:off x="444500" y="1454150"/>
          <a:ext cx="1511300" cy="2908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Parencompetitie 25-26</a:t>
          </a:r>
        </a:p>
      </xdr:txBody>
    </xdr:sp>
    <xdr:clientData/>
  </xdr:twoCellAnchor>
  <xdr:twoCellAnchor>
    <xdr:from>
      <xdr:col>0</xdr:col>
      <xdr:colOff>2038350</xdr:colOff>
      <xdr:row>31</xdr:row>
      <xdr:rowOff>12700</xdr:rowOff>
    </xdr:from>
    <xdr:to>
      <xdr:col>1</xdr:col>
      <xdr:colOff>374650</xdr:colOff>
      <xdr:row>31</xdr:row>
      <xdr:rowOff>158748</xdr:rowOff>
    </xdr:to>
    <xdr:sp macro="" textlink="">
      <xdr:nvSpPr>
        <xdr:cNvPr id="12" name="Pijl: rechts 11">
          <a:extLst>
            <a:ext uri="{FF2B5EF4-FFF2-40B4-BE49-F238E27FC236}">
              <a16:creationId xmlns:a16="http://schemas.microsoft.com/office/drawing/2014/main" id="{5D407F2C-2A0B-4FB2-B2D9-7C15A3D6E585}"/>
            </a:ext>
          </a:extLst>
        </xdr:cNvPr>
        <xdr:cNvSpPr/>
      </xdr:nvSpPr>
      <xdr:spPr>
        <a:xfrm flipV="1">
          <a:off x="2038350" y="5201920"/>
          <a:ext cx="690880" cy="14604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69850</xdr:colOff>
      <xdr:row>30</xdr:row>
      <xdr:rowOff>127000</xdr:rowOff>
    </xdr:from>
    <xdr:to>
      <xdr:col>0</xdr:col>
      <xdr:colOff>2057400</xdr:colOff>
      <xdr:row>32</xdr:row>
      <xdr:rowOff>19050</xdr:rowOff>
    </xdr:to>
    <xdr:sp macro="" textlink="">
      <xdr:nvSpPr>
        <xdr:cNvPr id="13" name="Tekstvak 12">
          <a:extLst>
            <a:ext uri="{FF2B5EF4-FFF2-40B4-BE49-F238E27FC236}">
              <a16:creationId xmlns:a16="http://schemas.microsoft.com/office/drawing/2014/main" id="{7F9C7BB4-7C8F-48A0-9EED-57E93EA3EC8E}"/>
            </a:ext>
          </a:extLst>
        </xdr:cNvPr>
        <xdr:cNvSpPr txBox="1"/>
      </xdr:nvSpPr>
      <xdr:spPr>
        <a:xfrm>
          <a:off x="69850" y="5148580"/>
          <a:ext cx="1987550" cy="2273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nl-NL" sz="1100" b="1"/>
            <a:t>LET OP!!</a:t>
          </a:r>
          <a:r>
            <a:rPr lang="nl-NL" sz="1100"/>
            <a:t>  Maandagavond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7F81-725D-42AF-B5E3-2C1FB19C1CC2}">
  <dimension ref="A1:E21"/>
  <sheetViews>
    <sheetView tabSelected="1" workbookViewId="0">
      <selection activeCell="A15" sqref="A15"/>
    </sheetView>
  </sheetViews>
  <sheetFormatPr defaultRowHeight="14.4" x14ac:dyDescent="0.3"/>
  <cols>
    <col min="1" max="1" width="59.109375" bestFit="1" customWidth="1"/>
    <col min="5" max="5" width="13.44140625" customWidth="1"/>
  </cols>
  <sheetData>
    <row r="1" spans="1:5" ht="18" x14ac:dyDescent="0.35">
      <c r="A1" s="2" t="s">
        <v>24</v>
      </c>
    </row>
    <row r="2" spans="1:5" ht="18.600000000000001" thickBot="1" x14ac:dyDescent="0.4">
      <c r="A2" s="2" t="s">
        <v>0</v>
      </c>
      <c r="B2" s="2"/>
      <c r="C2" s="2"/>
      <c r="D2" s="3">
        <v>120</v>
      </c>
      <c r="E2" t="s">
        <v>22</v>
      </c>
    </row>
    <row r="3" spans="1:5" ht="15" thickTop="1" x14ac:dyDescent="0.3">
      <c r="A3" t="s">
        <v>25</v>
      </c>
      <c r="D3" s="1"/>
    </row>
    <row r="4" spans="1:5" x14ac:dyDescent="0.3">
      <c r="B4" t="s">
        <v>1</v>
      </c>
      <c r="C4" t="s">
        <v>2</v>
      </c>
      <c r="D4" s="4">
        <v>67</v>
      </c>
    </row>
    <row r="5" spans="1:5" x14ac:dyDescent="0.3">
      <c r="C5" t="s">
        <v>3</v>
      </c>
      <c r="D5" s="4">
        <v>36.75</v>
      </c>
      <c r="E5" t="s">
        <v>22</v>
      </c>
    </row>
    <row r="6" spans="1:5" x14ac:dyDescent="0.3">
      <c r="C6" t="s">
        <v>4</v>
      </c>
      <c r="D6" s="29">
        <v>16.25</v>
      </c>
    </row>
    <row r="7" spans="1:5" x14ac:dyDescent="0.3">
      <c r="C7" t="s">
        <v>5</v>
      </c>
      <c r="D7" s="4">
        <f>SUM(D4:D6)</f>
        <v>120</v>
      </c>
    </row>
    <row r="8" spans="1:5" x14ac:dyDescent="0.3">
      <c r="A8" t="s">
        <v>26</v>
      </c>
    </row>
    <row r="9" spans="1:5" x14ac:dyDescent="0.3">
      <c r="A9" t="s">
        <v>57</v>
      </c>
    </row>
    <row r="10" spans="1:5" x14ac:dyDescent="0.3">
      <c r="A10" t="s">
        <v>56</v>
      </c>
    </row>
    <row r="11" spans="1:5" x14ac:dyDescent="0.3">
      <c r="A11" t="s">
        <v>59</v>
      </c>
      <c r="B11" t="s">
        <v>58</v>
      </c>
      <c r="C11" s="4">
        <v>2.0699999999999998</v>
      </c>
      <c r="D11" t="s">
        <v>6</v>
      </c>
    </row>
    <row r="14" spans="1:5" ht="18" x14ac:dyDescent="0.35">
      <c r="A14" s="2" t="s">
        <v>27</v>
      </c>
    </row>
    <row r="15" spans="1:5" ht="18.600000000000001" thickBot="1" x14ac:dyDescent="0.4">
      <c r="A15" s="2" t="s">
        <v>60</v>
      </c>
      <c r="D15" s="3">
        <v>50</v>
      </c>
      <c r="E15" t="s">
        <v>17</v>
      </c>
    </row>
    <row r="16" spans="1:5" ht="15" thickTop="1" x14ac:dyDescent="0.3">
      <c r="A16" t="s">
        <v>7</v>
      </c>
      <c r="B16" t="s">
        <v>18</v>
      </c>
      <c r="C16" s="4">
        <v>2.5</v>
      </c>
      <c r="D16" t="s">
        <v>6</v>
      </c>
      <c r="E16" t="s">
        <v>19</v>
      </c>
    </row>
    <row r="18" spans="1:5" ht="18.600000000000001" thickBot="1" x14ac:dyDescent="0.4">
      <c r="A18" s="2" t="s">
        <v>8</v>
      </c>
      <c r="D18" s="3">
        <v>4</v>
      </c>
      <c r="E18" t="s">
        <v>20</v>
      </c>
    </row>
    <row r="19" spans="1:5" ht="15" thickTop="1" x14ac:dyDescent="0.3"/>
    <row r="20" spans="1:5" x14ac:dyDescent="0.3">
      <c r="A20" t="s">
        <v>21</v>
      </c>
    </row>
    <row r="21" spans="1:5" x14ac:dyDescent="0.3">
      <c r="A21" t="s">
        <v>23</v>
      </c>
    </row>
  </sheetData>
  <pageMargins left="0.7" right="0.7" top="0.75" bottom="0.75" header="0.3" footer="0.3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B2A2-BA7E-419D-AF76-53321B2F49FF}">
  <dimension ref="A1:G54"/>
  <sheetViews>
    <sheetView topLeftCell="A28" workbookViewId="0">
      <selection activeCell="J17" sqref="J17"/>
    </sheetView>
  </sheetViews>
  <sheetFormatPr defaultRowHeight="14.4" x14ac:dyDescent="0.3"/>
  <cols>
    <col min="1" max="1" width="26" bestFit="1" customWidth="1"/>
    <col min="3" max="3" width="11.33203125" bestFit="1" customWidth="1"/>
    <col min="5" max="5" width="5.5546875" customWidth="1"/>
  </cols>
  <sheetData>
    <row r="1" spans="1:7" ht="16.2" thickBot="1" x14ac:dyDescent="0.35">
      <c r="A1" s="31" t="s">
        <v>28</v>
      </c>
      <c r="B1" s="32"/>
      <c r="C1" s="33"/>
      <c r="D1" s="5"/>
      <c r="E1" s="5"/>
      <c r="G1" s="38"/>
    </row>
    <row r="2" spans="1:7" ht="15" thickBot="1" x14ac:dyDescent="0.35">
      <c r="E2" s="6"/>
    </row>
    <row r="3" spans="1:7" ht="15" thickBot="1" x14ac:dyDescent="0.35">
      <c r="A3" s="7" t="s">
        <v>9</v>
      </c>
      <c r="B3" s="7" t="s">
        <v>10</v>
      </c>
      <c r="C3" s="7" t="s">
        <v>11</v>
      </c>
      <c r="D3" s="8"/>
      <c r="E3" s="9">
        <v>0.65</v>
      </c>
      <c r="F3" s="6"/>
      <c r="G3" s="6"/>
    </row>
    <row r="4" spans="1:7" x14ac:dyDescent="0.3">
      <c r="A4" s="34"/>
      <c r="B4" s="10">
        <v>1</v>
      </c>
      <c r="C4" s="11">
        <v>45902</v>
      </c>
      <c r="D4" s="12"/>
      <c r="E4" s="13">
        <f>FLOOR(B4*0.65,1)</f>
        <v>0</v>
      </c>
      <c r="G4" s="14"/>
    </row>
    <row r="5" spans="1:7" x14ac:dyDescent="0.3">
      <c r="A5" s="35"/>
      <c r="B5" s="10">
        <f>B4+1</f>
        <v>2</v>
      </c>
      <c r="C5" s="15">
        <f>C4+7</f>
        <v>45909</v>
      </c>
      <c r="D5" s="16"/>
      <c r="E5" s="13">
        <f t="shared" ref="E5:E18" si="0">FLOOR(B5*0.65,1)</f>
        <v>1</v>
      </c>
      <c r="G5" s="8"/>
    </row>
    <row r="6" spans="1:7" x14ac:dyDescent="0.3">
      <c r="A6" s="35"/>
      <c r="B6" s="10">
        <f t="shared" ref="B6:B18" si="1">B5+1</f>
        <v>3</v>
      </c>
      <c r="C6" s="15">
        <f t="shared" ref="C6:C20" si="2">C5+7</f>
        <v>45916</v>
      </c>
      <c r="D6" s="17"/>
      <c r="E6" s="13">
        <f t="shared" si="0"/>
        <v>1</v>
      </c>
      <c r="G6" s="8"/>
    </row>
    <row r="7" spans="1:7" x14ac:dyDescent="0.3">
      <c r="A7" s="35"/>
      <c r="B7" s="10">
        <f t="shared" si="1"/>
        <v>4</v>
      </c>
      <c r="C7" s="15">
        <f t="shared" si="2"/>
        <v>45923</v>
      </c>
      <c r="D7" s="17"/>
      <c r="E7" s="13">
        <f t="shared" si="0"/>
        <v>2</v>
      </c>
      <c r="G7" s="8"/>
    </row>
    <row r="8" spans="1:7" x14ac:dyDescent="0.3">
      <c r="A8" s="35"/>
      <c r="B8" s="10">
        <f t="shared" si="1"/>
        <v>5</v>
      </c>
      <c r="C8" s="15">
        <f t="shared" si="2"/>
        <v>45930</v>
      </c>
      <c r="D8" s="17"/>
      <c r="E8" s="13">
        <f t="shared" si="0"/>
        <v>3</v>
      </c>
      <c r="G8" s="8"/>
    </row>
    <row r="9" spans="1:7" x14ac:dyDescent="0.3">
      <c r="A9" s="35"/>
      <c r="B9" s="10">
        <f t="shared" si="1"/>
        <v>6</v>
      </c>
      <c r="C9" s="15">
        <f t="shared" si="2"/>
        <v>45937</v>
      </c>
      <c r="D9" s="18"/>
      <c r="E9" s="13">
        <f t="shared" si="0"/>
        <v>3</v>
      </c>
    </row>
    <row r="10" spans="1:7" x14ac:dyDescent="0.3">
      <c r="A10" s="35"/>
      <c r="B10" s="10">
        <f t="shared" si="1"/>
        <v>7</v>
      </c>
      <c r="C10" s="15">
        <f t="shared" si="2"/>
        <v>45944</v>
      </c>
      <c r="D10" s="18"/>
      <c r="E10" s="13">
        <f t="shared" si="0"/>
        <v>4</v>
      </c>
      <c r="G10" s="39"/>
    </row>
    <row r="11" spans="1:7" x14ac:dyDescent="0.3">
      <c r="A11" s="35"/>
      <c r="B11" s="10">
        <f t="shared" si="1"/>
        <v>8</v>
      </c>
      <c r="C11" s="15">
        <f t="shared" si="2"/>
        <v>45951</v>
      </c>
      <c r="D11" s="14"/>
      <c r="E11" s="13">
        <f t="shared" si="0"/>
        <v>5</v>
      </c>
      <c r="G11" s="39"/>
    </row>
    <row r="12" spans="1:7" x14ac:dyDescent="0.3">
      <c r="A12" s="35"/>
      <c r="B12" s="10">
        <f t="shared" si="1"/>
        <v>9</v>
      </c>
      <c r="C12" s="15">
        <f>C11+6</f>
        <v>45957</v>
      </c>
      <c r="D12" s="14"/>
      <c r="E12" s="13">
        <f t="shared" si="0"/>
        <v>5</v>
      </c>
      <c r="G12" s="14"/>
    </row>
    <row r="13" spans="1:7" x14ac:dyDescent="0.3">
      <c r="A13" s="35"/>
      <c r="B13" s="10">
        <f t="shared" si="1"/>
        <v>10</v>
      </c>
      <c r="C13" s="15">
        <f>C12+8</f>
        <v>45965</v>
      </c>
      <c r="D13" s="14"/>
      <c r="E13" s="13">
        <f t="shared" si="0"/>
        <v>6</v>
      </c>
      <c r="G13" s="14"/>
    </row>
    <row r="14" spans="1:7" x14ac:dyDescent="0.3">
      <c r="A14" s="35"/>
      <c r="B14" s="10">
        <f t="shared" si="1"/>
        <v>11</v>
      </c>
      <c r="C14" s="15">
        <f>C13+7</f>
        <v>45972</v>
      </c>
      <c r="D14" s="14"/>
      <c r="E14" s="13">
        <f t="shared" si="0"/>
        <v>7</v>
      </c>
    </row>
    <row r="15" spans="1:7" x14ac:dyDescent="0.3">
      <c r="A15" s="35"/>
      <c r="B15" s="10">
        <f t="shared" si="1"/>
        <v>12</v>
      </c>
      <c r="C15" s="15">
        <f t="shared" si="2"/>
        <v>45979</v>
      </c>
      <c r="D15" s="14"/>
      <c r="E15" s="13">
        <f t="shared" si="0"/>
        <v>7</v>
      </c>
    </row>
    <row r="16" spans="1:7" x14ac:dyDescent="0.3">
      <c r="A16" s="35"/>
      <c r="B16" s="10">
        <f t="shared" si="1"/>
        <v>13</v>
      </c>
      <c r="C16" s="15">
        <f t="shared" si="2"/>
        <v>45986</v>
      </c>
      <c r="D16" s="14"/>
      <c r="E16" s="13">
        <f t="shared" si="0"/>
        <v>8</v>
      </c>
    </row>
    <row r="17" spans="1:7" x14ac:dyDescent="0.3">
      <c r="A17" s="35"/>
      <c r="B17" s="10">
        <f t="shared" si="1"/>
        <v>14</v>
      </c>
      <c r="C17" s="15">
        <f t="shared" si="2"/>
        <v>45993</v>
      </c>
      <c r="D17" s="14"/>
      <c r="E17" s="13">
        <f t="shared" si="0"/>
        <v>9</v>
      </c>
    </row>
    <row r="18" spans="1:7" ht="15" thickBot="1" x14ac:dyDescent="0.35">
      <c r="A18" s="36"/>
      <c r="B18" s="10">
        <f t="shared" si="1"/>
        <v>15</v>
      </c>
      <c r="C18" s="15">
        <f t="shared" si="2"/>
        <v>46000</v>
      </c>
      <c r="D18" s="14"/>
      <c r="E18" s="13">
        <f t="shared" si="0"/>
        <v>9</v>
      </c>
    </row>
    <row r="19" spans="1:7" ht="15" thickBot="1" x14ac:dyDescent="0.35">
      <c r="A19" s="19" t="s">
        <v>12</v>
      </c>
      <c r="B19" s="40"/>
      <c r="C19" s="20">
        <f t="shared" si="2"/>
        <v>46007</v>
      </c>
      <c r="D19" s="14"/>
      <c r="E19" s="13"/>
    </row>
    <row r="20" spans="1:7" x14ac:dyDescent="0.3">
      <c r="B20" s="41">
        <v>16</v>
      </c>
      <c r="C20" s="42">
        <f t="shared" si="2"/>
        <v>46014</v>
      </c>
      <c r="D20" s="14"/>
      <c r="E20" s="13">
        <f>FLOOR(B20*0.65,1)</f>
        <v>10</v>
      </c>
    </row>
    <row r="21" spans="1:7" x14ac:dyDescent="0.3">
      <c r="A21" s="30" t="s">
        <v>29</v>
      </c>
      <c r="B21" s="21">
        <v>17</v>
      </c>
      <c r="C21" s="15">
        <v>46028</v>
      </c>
      <c r="D21" s="14"/>
      <c r="E21" s="13">
        <f>FLOOR(B21*0.65,1)</f>
        <v>11</v>
      </c>
    </row>
    <row r="22" spans="1:7" x14ac:dyDescent="0.3">
      <c r="A22" s="35" t="s">
        <v>30</v>
      </c>
      <c r="B22" s="21">
        <f t="shared" ref="B22:B27" si="3">B21+1</f>
        <v>18</v>
      </c>
      <c r="C22" s="11">
        <f>C21+7</f>
        <v>46035</v>
      </c>
      <c r="D22" s="14"/>
      <c r="E22" s="13">
        <f>FLOOR(B22*0.65,1)</f>
        <v>11</v>
      </c>
    </row>
    <row r="23" spans="1:7" x14ac:dyDescent="0.3">
      <c r="A23" s="35"/>
      <c r="B23" s="21">
        <f t="shared" si="3"/>
        <v>19</v>
      </c>
      <c r="C23" s="11">
        <f>C22+7</f>
        <v>46042</v>
      </c>
      <c r="D23" s="14"/>
      <c r="E23" s="13">
        <f t="shared" ref="E23:E28" si="4">FLOOR(B23*0.65,1)</f>
        <v>12</v>
      </c>
    </row>
    <row r="24" spans="1:7" x14ac:dyDescent="0.3">
      <c r="A24" s="35"/>
      <c r="B24" s="21">
        <f t="shared" si="3"/>
        <v>20</v>
      </c>
      <c r="C24" s="11">
        <f t="shared" ref="C24:C41" si="5">C23+7</f>
        <v>46049</v>
      </c>
      <c r="D24" s="14"/>
      <c r="E24" s="13">
        <f t="shared" si="4"/>
        <v>13</v>
      </c>
    </row>
    <row r="25" spans="1:7" x14ac:dyDescent="0.3">
      <c r="A25" s="35"/>
      <c r="B25" s="21">
        <f t="shared" si="3"/>
        <v>21</v>
      </c>
      <c r="C25" s="11">
        <f t="shared" si="5"/>
        <v>46056</v>
      </c>
      <c r="D25" s="14"/>
      <c r="E25" s="13">
        <f t="shared" si="4"/>
        <v>13</v>
      </c>
    </row>
    <row r="26" spans="1:7" x14ac:dyDescent="0.3">
      <c r="A26" s="35"/>
      <c r="B26" s="21">
        <f t="shared" si="3"/>
        <v>22</v>
      </c>
      <c r="C26" s="11">
        <f t="shared" si="5"/>
        <v>46063</v>
      </c>
      <c r="D26" s="14"/>
      <c r="E26" s="13">
        <f t="shared" si="4"/>
        <v>14</v>
      </c>
    </row>
    <row r="27" spans="1:7" x14ac:dyDescent="0.3">
      <c r="A27" s="35"/>
      <c r="B27" s="21">
        <f t="shared" si="3"/>
        <v>23</v>
      </c>
      <c r="C27" s="11">
        <f>C26+7</f>
        <v>46070</v>
      </c>
      <c r="D27" s="18"/>
      <c r="E27" s="13">
        <f t="shared" si="4"/>
        <v>14</v>
      </c>
    </row>
    <row r="28" spans="1:7" x14ac:dyDescent="0.3">
      <c r="A28" s="43"/>
      <c r="B28" s="21">
        <f>B27+1</f>
        <v>24</v>
      </c>
      <c r="C28" s="11">
        <f t="shared" si="5"/>
        <v>46077</v>
      </c>
      <c r="D28" s="14"/>
      <c r="E28" s="13">
        <f t="shared" si="4"/>
        <v>15</v>
      </c>
    </row>
    <row r="29" spans="1:7" ht="26.4" x14ac:dyDescent="0.3">
      <c r="A29" s="44" t="s">
        <v>31</v>
      </c>
      <c r="B29" s="45" t="s">
        <v>32</v>
      </c>
      <c r="C29" s="46" t="s">
        <v>33</v>
      </c>
      <c r="D29" s="14"/>
      <c r="E29" s="13"/>
      <c r="G29" s="14" t="s">
        <v>34</v>
      </c>
    </row>
    <row r="30" spans="1:7" x14ac:dyDescent="0.3">
      <c r="A30" s="37" t="s">
        <v>30</v>
      </c>
      <c r="B30" s="21">
        <f>B28+1</f>
        <v>25</v>
      </c>
      <c r="C30" s="11">
        <f>C28+7</f>
        <v>46084</v>
      </c>
      <c r="D30" s="14"/>
      <c r="E30" s="13">
        <f>FLOOR(B30*0.65,1)</f>
        <v>16</v>
      </c>
    </row>
    <row r="31" spans="1:7" x14ac:dyDescent="0.3">
      <c r="A31" s="35"/>
      <c r="B31" s="21">
        <f t="shared" ref="B31:B41" si="6">B30+1</f>
        <v>26</v>
      </c>
      <c r="C31" s="11">
        <f>C30+7</f>
        <v>46091</v>
      </c>
      <c r="D31" s="14"/>
      <c r="E31" s="13">
        <f t="shared" ref="E31:E41" si="7">FLOOR(B31*0.65,1)</f>
        <v>16</v>
      </c>
    </row>
    <row r="32" spans="1:7" x14ac:dyDescent="0.3">
      <c r="A32" s="35"/>
      <c r="B32" s="21">
        <f t="shared" si="6"/>
        <v>27</v>
      </c>
      <c r="C32" s="11">
        <f>C31+6</f>
        <v>46097</v>
      </c>
      <c r="D32" s="14"/>
      <c r="E32" s="13">
        <f t="shared" si="7"/>
        <v>17</v>
      </c>
    </row>
    <row r="33" spans="1:7" x14ac:dyDescent="0.3">
      <c r="A33" s="35"/>
      <c r="B33" s="21">
        <f t="shared" si="6"/>
        <v>28</v>
      </c>
      <c r="C33" s="11">
        <f>C32+8</f>
        <v>46105</v>
      </c>
      <c r="D33" s="14"/>
      <c r="E33" s="13">
        <f t="shared" si="7"/>
        <v>18</v>
      </c>
    </row>
    <row r="34" spans="1:7" x14ac:dyDescent="0.3">
      <c r="A34" s="35"/>
      <c r="B34" s="21">
        <f t="shared" si="6"/>
        <v>29</v>
      </c>
      <c r="C34" s="11">
        <f t="shared" si="5"/>
        <v>46112</v>
      </c>
      <c r="D34" s="14"/>
      <c r="E34" s="13">
        <f t="shared" si="7"/>
        <v>18</v>
      </c>
    </row>
    <row r="35" spans="1:7" x14ac:dyDescent="0.3">
      <c r="A35" s="35"/>
      <c r="B35" s="21">
        <f t="shared" si="6"/>
        <v>30</v>
      </c>
      <c r="C35" s="11">
        <f>C34+7</f>
        <v>46119</v>
      </c>
      <c r="D35" s="14"/>
      <c r="E35" s="13">
        <f t="shared" si="7"/>
        <v>19</v>
      </c>
    </row>
    <row r="36" spans="1:7" x14ac:dyDescent="0.3">
      <c r="A36" s="35"/>
      <c r="B36" s="21">
        <f t="shared" si="6"/>
        <v>31</v>
      </c>
      <c r="C36" s="11">
        <f t="shared" si="5"/>
        <v>46126</v>
      </c>
      <c r="D36" s="18"/>
      <c r="E36" s="13">
        <f t="shared" si="7"/>
        <v>20</v>
      </c>
    </row>
    <row r="37" spans="1:7" x14ac:dyDescent="0.3">
      <c r="A37" s="35"/>
      <c r="B37" s="21">
        <f t="shared" si="6"/>
        <v>32</v>
      </c>
      <c r="C37" s="11">
        <f>C36+7</f>
        <v>46133</v>
      </c>
      <c r="D37" s="22"/>
      <c r="E37" s="13">
        <f t="shared" si="7"/>
        <v>20</v>
      </c>
    </row>
    <row r="38" spans="1:7" x14ac:dyDescent="0.3">
      <c r="A38" s="35"/>
      <c r="B38" s="21">
        <f t="shared" si="6"/>
        <v>33</v>
      </c>
      <c r="C38" s="11">
        <f t="shared" si="5"/>
        <v>46140</v>
      </c>
      <c r="D38" s="22"/>
      <c r="E38" s="13">
        <f t="shared" si="7"/>
        <v>21</v>
      </c>
    </row>
    <row r="39" spans="1:7" x14ac:dyDescent="0.3">
      <c r="A39" s="35"/>
      <c r="B39" s="21">
        <f t="shared" si="6"/>
        <v>34</v>
      </c>
      <c r="C39" s="11">
        <f t="shared" si="5"/>
        <v>46147</v>
      </c>
      <c r="D39" s="22"/>
      <c r="E39" s="13">
        <f t="shared" si="7"/>
        <v>22</v>
      </c>
      <c r="G39" s="14"/>
    </row>
    <row r="40" spans="1:7" x14ac:dyDescent="0.3">
      <c r="A40" s="35"/>
      <c r="B40" s="21">
        <f t="shared" si="6"/>
        <v>35</v>
      </c>
      <c r="C40" s="11">
        <f t="shared" si="5"/>
        <v>46154</v>
      </c>
      <c r="D40" s="22"/>
      <c r="E40" s="13">
        <f t="shared" si="7"/>
        <v>22</v>
      </c>
    </row>
    <row r="41" spans="1:7" ht="15" thickBot="1" x14ac:dyDescent="0.35">
      <c r="A41" s="36"/>
      <c r="B41" s="21">
        <f t="shared" si="6"/>
        <v>36</v>
      </c>
      <c r="C41" s="11">
        <f t="shared" si="5"/>
        <v>46161</v>
      </c>
      <c r="D41" s="22"/>
      <c r="E41" s="13">
        <f t="shared" si="7"/>
        <v>23</v>
      </c>
    </row>
    <row r="42" spans="1:7" ht="15" thickBot="1" x14ac:dyDescent="0.35">
      <c r="A42" s="23" t="s">
        <v>35</v>
      </c>
      <c r="B42" s="47" t="s">
        <v>32</v>
      </c>
      <c r="C42" s="20">
        <v>46166</v>
      </c>
      <c r="D42" s="22"/>
      <c r="E42" s="13"/>
    </row>
    <row r="43" spans="1:7" ht="15" thickBot="1" x14ac:dyDescent="0.35">
      <c r="A43" s="48" t="s">
        <v>13</v>
      </c>
      <c r="C43" s="49">
        <v>46168</v>
      </c>
      <c r="D43" s="22"/>
      <c r="E43" s="13"/>
    </row>
    <row r="44" spans="1:7" x14ac:dyDescent="0.3">
      <c r="B44" s="24"/>
      <c r="C44" s="25"/>
      <c r="D44" s="26"/>
      <c r="E44" s="13"/>
    </row>
    <row r="45" spans="1:7" x14ac:dyDescent="0.3">
      <c r="A45" s="14" t="s">
        <v>14</v>
      </c>
      <c r="D45" s="27"/>
      <c r="E45" s="13"/>
      <c r="G45" s="50"/>
    </row>
    <row r="46" spans="1:7" x14ac:dyDescent="0.3">
      <c r="A46" s="14" t="s">
        <v>36</v>
      </c>
      <c r="D46" s="27"/>
      <c r="E46" s="13"/>
      <c r="G46" s="50"/>
    </row>
    <row r="47" spans="1:7" x14ac:dyDescent="0.3">
      <c r="A47" s="14"/>
      <c r="D47" s="27"/>
      <c r="E47" s="13"/>
      <c r="G47" s="50"/>
    </row>
    <row r="48" spans="1:7" x14ac:dyDescent="0.3">
      <c r="A48" s="14" t="s">
        <v>37</v>
      </c>
      <c r="D48" s="26"/>
      <c r="E48" s="28"/>
      <c r="G48" s="14"/>
    </row>
    <row r="49" spans="1:5" x14ac:dyDescent="0.3">
      <c r="A49" t="s">
        <v>15</v>
      </c>
      <c r="E49" s="6"/>
    </row>
    <row r="50" spans="1:5" x14ac:dyDescent="0.3">
      <c r="A50" t="s">
        <v>16</v>
      </c>
      <c r="E50" s="6"/>
    </row>
    <row r="51" spans="1:5" x14ac:dyDescent="0.3">
      <c r="A51" s="14" t="s">
        <v>38</v>
      </c>
      <c r="E51" s="6"/>
    </row>
    <row r="52" spans="1:5" x14ac:dyDescent="0.3">
      <c r="A52" s="14" t="s">
        <v>39</v>
      </c>
      <c r="E52" s="6"/>
    </row>
    <row r="53" spans="1:5" x14ac:dyDescent="0.3">
      <c r="A53" s="14"/>
      <c r="E53" s="6"/>
    </row>
    <row r="54" spans="1:5" x14ac:dyDescent="0.3">
      <c r="A54" s="14" t="s">
        <v>40</v>
      </c>
      <c r="E54" s="6"/>
    </row>
  </sheetData>
  <mergeCells count="4">
    <mergeCell ref="A1:C1"/>
    <mergeCell ref="A4:A18"/>
    <mergeCell ref="A22:A28"/>
    <mergeCell ref="A30:A4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96D5D-ED99-4658-8552-9D94CD5277EE}">
  <dimension ref="A1:E37"/>
  <sheetViews>
    <sheetView topLeftCell="A4" workbookViewId="0">
      <selection activeCell="H20" sqref="H20"/>
    </sheetView>
  </sheetViews>
  <sheetFormatPr defaultRowHeight="14.4" x14ac:dyDescent="0.3"/>
  <cols>
    <col min="1" max="1" width="22.21875" bestFit="1" customWidth="1"/>
    <col min="2" max="2" width="9.33203125" bestFit="1" customWidth="1"/>
    <col min="3" max="3" width="11.33203125" bestFit="1" customWidth="1"/>
  </cols>
  <sheetData>
    <row r="1" spans="1:2" ht="18" x14ac:dyDescent="0.35">
      <c r="A1" s="51" t="s">
        <v>41</v>
      </c>
      <c r="B1" s="52"/>
    </row>
    <row r="2" spans="1:2" ht="18.600000000000001" thickBot="1" x14ac:dyDescent="0.4">
      <c r="A2" s="53" t="s">
        <v>42</v>
      </c>
      <c r="B2" s="54"/>
    </row>
    <row r="3" spans="1:2" x14ac:dyDescent="0.3">
      <c r="A3" t="s">
        <v>43</v>
      </c>
    </row>
    <row r="4" spans="1:2" x14ac:dyDescent="0.3">
      <c r="A4" t="s">
        <v>44</v>
      </c>
    </row>
    <row r="5" spans="1:2" x14ac:dyDescent="0.3">
      <c r="A5" t="s">
        <v>45</v>
      </c>
    </row>
    <row r="6" spans="1:2" x14ac:dyDescent="0.3">
      <c r="A6" t="s">
        <v>46</v>
      </c>
    </row>
    <row r="7" spans="1:2" x14ac:dyDescent="0.3">
      <c r="A7" t="s">
        <v>47</v>
      </c>
    </row>
    <row r="8" spans="1:2" ht="15" thickBot="1" x14ac:dyDescent="0.35"/>
    <row r="9" spans="1:2" ht="15" thickBot="1" x14ac:dyDescent="0.35">
      <c r="A9" s="55" t="s">
        <v>42</v>
      </c>
      <c r="B9" s="55" t="s">
        <v>11</v>
      </c>
    </row>
    <row r="10" spans="1:2" x14ac:dyDescent="0.3">
      <c r="A10" s="56" t="s">
        <v>48</v>
      </c>
      <c r="B10" s="57">
        <v>45905</v>
      </c>
    </row>
    <row r="11" spans="1:2" x14ac:dyDescent="0.3">
      <c r="A11" s="58"/>
      <c r="B11" s="59">
        <f>B10+14</f>
        <v>45919</v>
      </c>
    </row>
    <row r="12" spans="1:2" x14ac:dyDescent="0.3">
      <c r="A12" s="58"/>
      <c r="B12" s="59">
        <f t="shared" ref="B12:B17" si="0">B11+14</f>
        <v>45933</v>
      </c>
    </row>
    <row r="13" spans="1:2" x14ac:dyDescent="0.3">
      <c r="A13" s="58"/>
      <c r="B13" s="59">
        <f t="shared" si="0"/>
        <v>45947</v>
      </c>
    </row>
    <row r="14" spans="1:2" x14ac:dyDescent="0.3">
      <c r="A14" s="58"/>
      <c r="B14" s="59">
        <f t="shared" si="0"/>
        <v>45961</v>
      </c>
    </row>
    <row r="15" spans="1:2" x14ac:dyDescent="0.3">
      <c r="A15" s="58"/>
      <c r="B15" s="59">
        <f t="shared" si="0"/>
        <v>45975</v>
      </c>
    </row>
    <row r="16" spans="1:2" x14ac:dyDescent="0.3">
      <c r="A16" s="58"/>
      <c r="B16" s="59">
        <f t="shared" si="0"/>
        <v>45989</v>
      </c>
    </row>
    <row r="17" spans="1:2" x14ac:dyDescent="0.3">
      <c r="A17" s="58"/>
      <c r="B17" s="59">
        <f t="shared" si="0"/>
        <v>46003</v>
      </c>
    </row>
    <row r="18" spans="1:2" x14ac:dyDescent="0.3">
      <c r="A18" s="58"/>
      <c r="B18" s="59">
        <f>B17+28</f>
        <v>46031</v>
      </c>
    </row>
    <row r="19" spans="1:2" x14ac:dyDescent="0.3">
      <c r="A19" s="58"/>
      <c r="B19" s="59">
        <f t="shared" ref="B19:B29" si="1">B18+14</f>
        <v>46045</v>
      </c>
    </row>
    <row r="20" spans="1:2" x14ac:dyDescent="0.3">
      <c r="A20" s="58"/>
      <c r="B20" s="59">
        <f t="shared" si="1"/>
        <v>46059</v>
      </c>
    </row>
    <row r="21" spans="1:2" x14ac:dyDescent="0.3">
      <c r="A21" s="58"/>
      <c r="B21" s="59">
        <f t="shared" si="1"/>
        <v>46073</v>
      </c>
    </row>
    <row r="22" spans="1:2" x14ac:dyDescent="0.3">
      <c r="A22" s="58"/>
      <c r="B22" s="59">
        <f t="shared" si="1"/>
        <v>46087</v>
      </c>
    </row>
    <row r="23" spans="1:2" x14ac:dyDescent="0.3">
      <c r="A23" s="58"/>
      <c r="B23" s="59">
        <f t="shared" si="1"/>
        <v>46101</v>
      </c>
    </row>
    <row r="24" spans="1:2" x14ac:dyDescent="0.3">
      <c r="A24" s="58"/>
      <c r="B24" s="59">
        <f t="shared" si="1"/>
        <v>46115</v>
      </c>
    </row>
    <row r="25" spans="1:2" x14ac:dyDescent="0.3">
      <c r="A25" s="58"/>
      <c r="B25" s="59">
        <f t="shared" si="1"/>
        <v>46129</v>
      </c>
    </row>
    <row r="26" spans="1:2" x14ac:dyDescent="0.3">
      <c r="A26" s="58"/>
      <c r="B26" s="59">
        <f t="shared" si="1"/>
        <v>46143</v>
      </c>
    </row>
    <row r="27" spans="1:2" x14ac:dyDescent="0.3">
      <c r="A27" s="58"/>
      <c r="B27" s="59">
        <f t="shared" si="1"/>
        <v>46157</v>
      </c>
    </row>
    <row r="28" spans="1:2" x14ac:dyDescent="0.3">
      <c r="A28" s="58"/>
      <c r="B28" s="59">
        <f t="shared" si="1"/>
        <v>46171</v>
      </c>
    </row>
    <row r="29" spans="1:2" x14ac:dyDescent="0.3">
      <c r="A29" s="58"/>
      <c r="B29" s="59">
        <f t="shared" si="1"/>
        <v>46185</v>
      </c>
    </row>
    <row r="30" spans="1:2" x14ac:dyDescent="0.3">
      <c r="A30" s="60"/>
      <c r="B30" s="61"/>
    </row>
    <row r="31" spans="1:2" x14ac:dyDescent="0.3">
      <c r="A31" t="s">
        <v>49</v>
      </c>
      <c r="B31" s="62"/>
    </row>
    <row r="32" spans="1:2" ht="15" thickBot="1" x14ac:dyDescent="0.35">
      <c r="B32" s="62"/>
    </row>
    <row r="33" spans="1:5" ht="15" thickBot="1" x14ac:dyDescent="0.35">
      <c r="A33" s="63" t="s">
        <v>50</v>
      </c>
      <c r="B33" s="64"/>
      <c r="D33" s="65" t="s">
        <v>51</v>
      </c>
      <c r="E33" s="65" t="s">
        <v>52</v>
      </c>
    </row>
    <row r="34" spans="1:5" x14ac:dyDescent="0.3">
      <c r="A34" t="s">
        <v>53</v>
      </c>
      <c r="C34" s="66"/>
      <c r="D34" s="4">
        <v>0</v>
      </c>
      <c r="E34" s="4">
        <v>0</v>
      </c>
    </row>
    <row r="35" spans="1:5" x14ac:dyDescent="0.3">
      <c r="A35" t="s">
        <v>54</v>
      </c>
      <c r="B35" s="62"/>
      <c r="D35" s="4">
        <v>3.5</v>
      </c>
      <c r="E35" s="4">
        <v>40</v>
      </c>
    </row>
    <row r="36" spans="1:5" x14ac:dyDescent="0.3">
      <c r="A36" t="s">
        <v>55</v>
      </c>
      <c r="B36" s="62"/>
      <c r="D36" s="4">
        <v>4</v>
      </c>
      <c r="E36" s="4">
        <v>50</v>
      </c>
    </row>
    <row r="37" spans="1:5" x14ac:dyDescent="0.3">
      <c r="B37" s="62"/>
    </row>
  </sheetData>
  <mergeCells count="3">
    <mergeCell ref="A1:B1"/>
    <mergeCell ref="A2:B2"/>
    <mergeCell ref="A10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Contr.25-26</vt:lpstr>
      <vt:lpstr>schema dinsdagavond</vt:lpstr>
      <vt:lpstr>schema vrijdagmiddag</vt:lpstr>
      <vt:lpstr>'Contr.25-26'!Afdrukbereik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R.C. van den Ancker</dc:creator>
  <cp:lastModifiedBy>R.C. van den Ancker</cp:lastModifiedBy>
  <cp:lastPrinted>2024-08-11T18:54:11Z</cp:lastPrinted>
  <dcterms:created xsi:type="dcterms:W3CDTF">2024-08-10T12:13:24Z</dcterms:created>
  <dcterms:modified xsi:type="dcterms:W3CDTF">2025-10-13T09:50:54Z</dcterms:modified>
</cp:coreProperties>
</file>